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valdes\Documents\2018\"/>
    </mc:Choice>
  </mc:AlternateContent>
  <bookViews>
    <workbookView xWindow="0" yWindow="0" windowWidth="20490" windowHeight="7755"/>
  </bookViews>
  <sheets>
    <sheet name="BP (Anexo4) (4)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4" l="1"/>
  <c r="E82" i="4"/>
  <c r="D82" i="4" l="1"/>
  <c r="C82" i="4"/>
  <c r="F78" i="4"/>
  <c r="E78" i="4"/>
  <c r="D78" i="4"/>
  <c r="C78" i="4"/>
  <c r="F76" i="4"/>
  <c r="F86" i="4" s="1"/>
  <c r="F88" i="4" s="1"/>
  <c r="E76" i="4"/>
  <c r="E86" i="4" s="1"/>
  <c r="E88" i="4" s="1"/>
  <c r="D76" i="4"/>
  <c r="D86" i="4" s="1"/>
  <c r="D88" i="4" s="1"/>
  <c r="C76" i="4"/>
  <c r="C86" i="4" s="1"/>
  <c r="C88" i="4" s="1"/>
  <c r="F59" i="4"/>
  <c r="E59" i="4"/>
  <c r="D59" i="4"/>
  <c r="C59" i="4"/>
  <c r="F57" i="4"/>
  <c r="F67" i="4" s="1"/>
  <c r="F69" i="4" s="1"/>
  <c r="E57" i="4"/>
  <c r="E67" i="4" s="1"/>
  <c r="E69" i="4" s="1"/>
  <c r="D57" i="4"/>
  <c r="D67" i="4" s="1"/>
  <c r="D69" i="4" s="1"/>
  <c r="C57" i="4"/>
  <c r="C67" i="4" s="1"/>
  <c r="C69" i="4" s="1"/>
  <c r="F48" i="4"/>
  <c r="E48" i="4"/>
  <c r="D48" i="4"/>
  <c r="C48" i="4"/>
  <c r="F47" i="4"/>
  <c r="F46" i="4" s="1"/>
  <c r="E47" i="4"/>
  <c r="D47" i="4"/>
  <c r="C47" i="4"/>
  <c r="E46" i="4"/>
  <c r="D46" i="4"/>
  <c r="C46" i="4"/>
  <c r="F45" i="4"/>
  <c r="E45" i="4"/>
  <c r="D45" i="4"/>
  <c r="C45" i="4"/>
  <c r="F44" i="4"/>
  <c r="E44" i="4"/>
  <c r="D44" i="4"/>
  <c r="C44" i="4"/>
  <c r="F43" i="4"/>
  <c r="E43" i="4"/>
  <c r="E50" i="4" s="1"/>
  <c r="E13" i="4" s="1"/>
  <c r="E10" i="4" s="1"/>
  <c r="D43" i="4"/>
  <c r="D50" i="4" s="1"/>
  <c r="D13" i="4" s="1"/>
  <c r="D10" i="4" s="1"/>
  <c r="D23" i="4" s="1"/>
  <c r="D25" i="4" s="1"/>
  <c r="D27" i="4" s="1"/>
  <c r="D36" i="4" s="1"/>
  <c r="C43" i="4"/>
  <c r="C50" i="4" s="1"/>
  <c r="C13" i="4" s="1"/>
  <c r="C10" i="4" s="1"/>
  <c r="C23" i="4" s="1"/>
  <c r="C25" i="4" s="1"/>
  <c r="C27" i="4" s="1"/>
  <c r="C36" i="4" s="1"/>
  <c r="F32" i="4"/>
  <c r="E32" i="4"/>
  <c r="D32" i="4"/>
  <c r="C32" i="4"/>
  <c r="F21" i="4"/>
  <c r="E21" i="4"/>
  <c r="D21" i="4"/>
  <c r="C21" i="4"/>
  <c r="F20" i="4"/>
  <c r="E20" i="4"/>
  <c r="D20" i="4"/>
  <c r="C20" i="4"/>
  <c r="F19" i="4"/>
  <c r="E19" i="4"/>
  <c r="D19" i="4"/>
  <c r="C19" i="4"/>
  <c r="F17" i="4"/>
  <c r="E17" i="4"/>
  <c r="D17" i="4"/>
  <c r="C17" i="4"/>
  <c r="F16" i="4"/>
  <c r="E16" i="4"/>
  <c r="D16" i="4"/>
  <c r="C16" i="4"/>
  <c r="F15" i="4"/>
  <c r="E15" i="4"/>
  <c r="D15" i="4"/>
  <c r="C15" i="4"/>
  <c r="F12" i="4"/>
  <c r="E12" i="4"/>
  <c r="D12" i="4"/>
  <c r="C12" i="4"/>
  <c r="F11" i="4"/>
  <c r="E11" i="4"/>
  <c r="D11" i="4"/>
  <c r="C11" i="4"/>
  <c r="E23" i="4" l="1"/>
  <c r="E25" i="4" s="1"/>
  <c r="E27" i="4" s="1"/>
  <c r="E36" i="4" s="1"/>
  <c r="F50" i="4"/>
  <c r="F13" i="4" s="1"/>
  <c r="F10" i="4" s="1"/>
  <c r="F23" i="4" s="1"/>
  <c r="F25" i="4" s="1"/>
  <c r="F27" i="4" s="1"/>
  <c r="F36" i="4" s="1"/>
</calcChain>
</file>

<file path=xl/sharedStrings.xml><?xml version="1.0" encoding="utf-8"?>
<sst xmlns="http://schemas.openxmlformats.org/spreadsheetml/2006/main" count="76" uniqueCount="48">
  <si>
    <t>Balance Presupuestario - LDF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</si>
  <si>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</si>
  <si>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</si>
  <si>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</si>
  <si>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</si>
  <si>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</si>
  <si>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</si>
  <si>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</si>
  <si>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</si>
  <si>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</si>
  <si>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</si>
  <si>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</si>
  <si>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</si>
  <si>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</si>
  <si>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</si>
  <si>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</si>
  <si>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</si>
  <si>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</si>
  <si>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</si>
  <si>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</si>
  <si>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</si>
  <si>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</si>
  <si>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</si>
  <si>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</si>
  <si>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</si>
  <si>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</si>
  <si>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</si>
  <si>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</si>
  <si>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</si>
  <si>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</si>
  <si>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</si>
  <si>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</si>
  <si>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</si>
  <si>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</si>
  <si>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</si>
  <si>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</si>
  <si>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</si>
  <si>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</si>
  <si>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</si>
  <si>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</si>
  <si>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</si>
  <si>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</si>
  <si>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</si>
  <si>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Modificado</t>
  </si>
  <si>
    <t>MUNICIPIO DE MORELIA, MICH.</t>
  </si>
  <si>
    <t>Del 1 de enero al 31 de Diciembre de 2018</t>
  </si>
  <si>
    <t>Hora:     12:24 p.m.</t>
  </si>
  <si>
    <t>Fecha: 26/03/2019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</si>
</sst>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6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4" fontId="2" fillId="0" borderId="10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 indent="5"/>
    </xf>
    <xf numFmtId="4" fontId="2" fillId="0" borderId="10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1" fillId="0" borderId="4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1" fillId="2" borderId="1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371475</xdr:colOff>
      <xdr:row>4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38100"/>
          <a:ext cx="5715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9"/>
  <sheetViews>
    <sheetView tabSelected="1" topLeftCell="A7" workbookViewId="0">
      <selection activeCell="H59" sqref="H59"/>
    </sheetView>
  </sheetViews>
  <sheetFormatPr baseColWidth="10" defaultRowHeight="12" customHeight="1" x14ac:dyDescent="0.25"/>
  <cols>
    <col min="1" max="1" width="5.140625" customWidth="1"/>
    <col min="2" max="2" width="84.28515625" bestFit="1" customWidth="1"/>
    <col min="3" max="3" width="14.7109375" bestFit="1" customWidth="1"/>
    <col min="4" max="4" width="14.7109375" hidden="1" customWidth="1"/>
    <col min="5" max="6" width="14.7109375" bestFit="1" customWidth="1"/>
  </cols>
  <sheetData>
    <row r="2" spans="1:6" ht="12" customHeight="1" x14ac:dyDescent="0.25">
      <c r="B2" s="67" t="s">
        <v>44</v>
      </c>
      <c r="C2" s="67"/>
      <c r="D2" s="67"/>
      <c r="E2" s="67"/>
      <c r="F2" s="42" t="s">
        <v>47</v>
      </c>
    </row>
    <row r="3" spans="1:6" ht="12" customHeight="1" x14ac:dyDescent="0.25">
      <c r="B3" s="67" t="s">
        <v>0</v>
      </c>
      <c r="C3" s="67"/>
      <c r="D3" s="67"/>
      <c r="E3" s="67"/>
      <c r="F3" s="42" t="s">
        <v>46</v>
      </c>
    </row>
    <row r="4" spans="1:6" ht="12" customHeight="1" x14ac:dyDescent="0.25">
      <c r="B4" s="67" t="s">
        <v>45</v>
      </c>
      <c r="C4" s="67"/>
      <c r="D4" s="67"/>
      <c r="E4" s="67"/>
      <c r="F4" s="40"/>
    </row>
    <row r="5" spans="1:6" ht="12" customHeight="1" x14ac:dyDescent="0.25">
      <c r="B5" s="67"/>
      <c r="C5" s="67"/>
      <c r="D5" s="67"/>
      <c r="E5" s="67"/>
      <c r="F5" s="41"/>
    </row>
    <row r="6" spans="1:6" ht="12" customHeight="1" thickBot="1" x14ac:dyDescent="0.3">
      <c r="A6" s="1"/>
      <c r="B6" s="1"/>
      <c r="C6" s="1"/>
      <c r="D6" s="1"/>
      <c r="E6" s="1"/>
      <c r="F6" s="1"/>
    </row>
    <row r="7" spans="1:6" ht="12" customHeight="1" x14ac:dyDescent="0.25">
      <c r="A7" s="52" t="s">
        <v>1</v>
      </c>
      <c r="B7" s="53"/>
      <c r="C7" s="2" t="s">
        <v>2</v>
      </c>
      <c r="D7" s="56" t="s">
        <v>43</v>
      </c>
      <c r="E7" s="56" t="s">
        <v>3</v>
      </c>
      <c r="F7" s="2" t="s">
        <v>4</v>
      </c>
    </row>
    <row r="8" spans="1:6" ht="12" customHeight="1" thickBot="1" x14ac:dyDescent="0.3">
      <c r="A8" s="54"/>
      <c r="B8" s="55"/>
      <c r="C8" s="3" t="s">
        <v>5</v>
      </c>
      <c r="D8" s="57"/>
      <c r="E8" s="57"/>
      <c r="F8" s="3" t="s">
        <v>6</v>
      </c>
    </row>
    <row r="9" spans="1:6" ht="12" customHeight="1" x14ac:dyDescent="0.25">
      <c r="A9" s="26"/>
      <c r="B9" s="4"/>
      <c r="C9" s="5"/>
      <c r="D9" s="5"/>
      <c r="E9" s="4"/>
      <c r="F9" s="4"/>
    </row>
    <row r="10" spans="1:6" ht="12" customHeight="1" x14ac:dyDescent="0.25">
      <c r="A10" s="26"/>
      <c r="B10" s="6" t="s">
        <v>7</v>
      </c>
      <c r="C10" s="5">
        <f>C11+C12+C13</f>
        <v>2074308521.1199999</v>
      </c>
      <c r="D10" s="5">
        <f>D11+D12+D13</f>
        <v>2225553653.02</v>
      </c>
      <c r="E10" s="5">
        <f t="shared" ref="E10:F10" si="0">E11+E12+E13</f>
        <v>2318553983.23</v>
      </c>
      <c r="F10" s="5">
        <f t="shared" si="0"/>
        <v>2309476644.3299999</v>
      </c>
    </row>
    <row r="11" spans="1:6" ht="12" customHeight="1" x14ac:dyDescent="0.25">
      <c r="A11" s="26"/>
      <c r="B11" s="7" t="s">
        <v>8</v>
      </c>
      <c r="C11" s="5">
        <f>C57</f>
        <v>1434955969</v>
      </c>
      <c r="D11" s="5">
        <f>D57</f>
        <v>1625690498.9000001</v>
      </c>
      <c r="E11" s="5">
        <f t="shared" ref="E11:F11" si="1">E57</f>
        <v>1579099348.0300002</v>
      </c>
      <c r="F11" s="5">
        <f t="shared" si="1"/>
        <v>1579088571.1300001</v>
      </c>
    </row>
    <row r="12" spans="1:6" ht="12" customHeight="1" x14ac:dyDescent="0.25">
      <c r="A12" s="26"/>
      <c r="B12" s="7" t="s">
        <v>9</v>
      </c>
      <c r="C12" s="5">
        <f>C76</f>
        <v>686707342</v>
      </c>
      <c r="D12" s="5">
        <f>D76</f>
        <v>647217944</v>
      </c>
      <c r="E12" s="5">
        <f t="shared" ref="E12:F12" si="2">E76</f>
        <v>786809425.08000004</v>
      </c>
      <c r="F12" s="5">
        <f t="shared" si="2"/>
        <v>777742863.08000004</v>
      </c>
    </row>
    <row r="13" spans="1:6" ht="12" customHeight="1" x14ac:dyDescent="0.25">
      <c r="A13" s="26"/>
      <c r="B13" s="7" t="s">
        <v>10</v>
      </c>
      <c r="C13" s="5">
        <f>C50</f>
        <v>-47354789.880000003</v>
      </c>
      <c r="D13" s="5">
        <f>D50</f>
        <v>-47354789.880000003</v>
      </c>
      <c r="E13" s="5">
        <f t="shared" ref="E13:F13" si="3">E50</f>
        <v>-47354789.880000003</v>
      </c>
      <c r="F13" s="5">
        <f t="shared" si="3"/>
        <v>-47354789.880000003</v>
      </c>
    </row>
    <row r="14" spans="1:6" ht="12" customHeight="1" x14ac:dyDescent="0.25">
      <c r="A14" s="27"/>
      <c r="B14" s="6"/>
      <c r="C14" s="5"/>
      <c r="D14" s="5"/>
      <c r="E14" s="5"/>
      <c r="F14" s="5"/>
    </row>
    <row r="15" spans="1:6" ht="12" customHeight="1" x14ac:dyDescent="0.25">
      <c r="A15" s="27"/>
      <c r="B15" s="6" t="s">
        <v>11</v>
      </c>
      <c r="C15" s="5">
        <f>C16+C17</f>
        <v>2074308521.1199999</v>
      </c>
      <c r="D15" s="5">
        <f>D16+D17</f>
        <v>2365958770.98</v>
      </c>
      <c r="E15" s="5">
        <f t="shared" ref="E15:F15" si="4">E16+E17</f>
        <v>2356646157.8099999</v>
      </c>
      <c r="F15" s="5">
        <f t="shared" si="4"/>
        <v>1990729320.6900001</v>
      </c>
    </row>
    <row r="16" spans="1:6" ht="12" customHeight="1" x14ac:dyDescent="0.25">
      <c r="A16" s="26"/>
      <c r="B16" s="7" t="s">
        <v>12</v>
      </c>
      <c r="C16" s="5">
        <f>C63</f>
        <v>1434955969</v>
      </c>
      <c r="D16" s="5">
        <f>D63</f>
        <v>1515727878.6700001</v>
      </c>
      <c r="E16" s="5">
        <f t="shared" ref="E16:F16" si="5">E63</f>
        <v>1538699271.22</v>
      </c>
      <c r="F16" s="5">
        <f t="shared" si="5"/>
        <v>1330654019.24</v>
      </c>
    </row>
    <row r="17" spans="1:6" ht="12" customHeight="1" x14ac:dyDescent="0.25">
      <c r="A17" s="26"/>
      <c r="B17" s="7" t="s">
        <v>13</v>
      </c>
      <c r="C17" s="5">
        <f>C82</f>
        <v>639352552.12</v>
      </c>
      <c r="D17" s="5">
        <f>D82</f>
        <v>850230892.31000006</v>
      </c>
      <c r="E17" s="5">
        <f t="shared" ref="E17:F17" si="6">E82</f>
        <v>817946886.59000003</v>
      </c>
      <c r="F17" s="5">
        <f t="shared" si="6"/>
        <v>660075301.44999993</v>
      </c>
    </row>
    <row r="18" spans="1:6" ht="12" customHeight="1" x14ac:dyDescent="0.25">
      <c r="A18" s="26"/>
      <c r="B18" s="4"/>
      <c r="C18" s="36"/>
      <c r="D18" s="36"/>
      <c r="E18" s="36"/>
      <c r="F18" s="36"/>
    </row>
    <row r="19" spans="1:6" ht="12" customHeight="1" x14ac:dyDescent="0.25">
      <c r="A19" s="26"/>
      <c r="B19" s="6" t="s">
        <v>14</v>
      </c>
      <c r="C19" s="36">
        <f>C20+C21</f>
        <v>0</v>
      </c>
      <c r="D19" s="36">
        <f>D20+D21</f>
        <v>0</v>
      </c>
      <c r="E19" s="36">
        <f t="shared" ref="E19:F19" si="7">E20+E21</f>
        <v>0</v>
      </c>
      <c r="F19" s="36">
        <f t="shared" si="7"/>
        <v>0</v>
      </c>
    </row>
    <row r="20" spans="1:6" ht="12" customHeight="1" x14ac:dyDescent="0.25">
      <c r="A20" s="26"/>
      <c r="B20" s="7" t="s">
        <v>15</v>
      </c>
      <c r="C20" s="36">
        <f>C65</f>
        <v>0</v>
      </c>
      <c r="D20" s="36">
        <f>D65</f>
        <v>0</v>
      </c>
      <c r="E20" s="36">
        <f t="shared" ref="E20:F20" si="8">E65</f>
        <v>0</v>
      </c>
      <c r="F20" s="36">
        <f t="shared" si="8"/>
        <v>0</v>
      </c>
    </row>
    <row r="21" spans="1:6" ht="12" customHeight="1" x14ac:dyDescent="0.25">
      <c r="A21" s="26"/>
      <c r="B21" s="7" t="s">
        <v>16</v>
      </c>
      <c r="C21" s="36">
        <f>C84</f>
        <v>0</v>
      </c>
      <c r="D21" s="36">
        <f>D84</f>
        <v>0</v>
      </c>
      <c r="E21" s="36">
        <f t="shared" ref="E21:F21" si="9">E84</f>
        <v>0</v>
      </c>
      <c r="F21" s="36">
        <f t="shared" si="9"/>
        <v>0</v>
      </c>
    </row>
    <row r="22" spans="1:6" ht="12" customHeight="1" x14ac:dyDescent="0.25">
      <c r="A22" s="26"/>
      <c r="B22" s="4"/>
      <c r="C22" s="36"/>
      <c r="D22" s="36"/>
      <c r="E22" s="36"/>
      <c r="F22" s="36"/>
    </row>
    <row r="23" spans="1:6" ht="12" customHeight="1" x14ac:dyDescent="0.25">
      <c r="A23" s="62"/>
      <c r="B23" s="6" t="s">
        <v>17</v>
      </c>
      <c r="C23" s="37">
        <f>C10-C15+C19</f>
        <v>0</v>
      </c>
      <c r="D23" s="37">
        <f>D10-D15+D19</f>
        <v>-140405117.96000004</v>
      </c>
      <c r="E23" s="37">
        <f t="shared" ref="E23:F23" si="10">E10-E15+E19</f>
        <v>-38092174.579999924</v>
      </c>
      <c r="F23" s="37">
        <f t="shared" si="10"/>
        <v>318747323.63999987</v>
      </c>
    </row>
    <row r="24" spans="1:6" ht="12" customHeight="1" x14ac:dyDescent="0.25">
      <c r="A24" s="62"/>
      <c r="B24" s="6"/>
      <c r="C24" s="37"/>
      <c r="D24" s="37"/>
      <c r="E24" s="37"/>
      <c r="F24" s="37"/>
    </row>
    <row r="25" spans="1:6" ht="12" customHeight="1" x14ac:dyDescent="0.25">
      <c r="A25" s="62"/>
      <c r="B25" s="6" t="s">
        <v>18</v>
      </c>
      <c r="C25" s="8">
        <f>C23-C13</f>
        <v>47354789.880000003</v>
      </c>
      <c r="D25" s="8">
        <f>D23-D13</f>
        <v>-93050328.080000043</v>
      </c>
      <c r="E25" s="8">
        <f t="shared" ref="E25:F25" si="11">E23-E13</f>
        <v>9262615.300000079</v>
      </c>
      <c r="F25" s="8">
        <f t="shared" si="11"/>
        <v>366102113.51999986</v>
      </c>
    </row>
    <row r="26" spans="1:6" ht="12" customHeight="1" x14ac:dyDescent="0.25">
      <c r="A26" s="62"/>
      <c r="B26" s="6"/>
      <c r="C26" s="8"/>
      <c r="D26" s="8"/>
      <c r="E26" s="8"/>
      <c r="F26" s="8"/>
    </row>
    <row r="27" spans="1:6" ht="12" customHeight="1" x14ac:dyDescent="0.25">
      <c r="A27" s="26"/>
      <c r="B27" s="6" t="s">
        <v>19</v>
      </c>
      <c r="C27" s="5">
        <f>C25-C19</f>
        <v>47354789.880000003</v>
      </c>
      <c r="D27" s="5">
        <f>D25-D19</f>
        <v>-93050328.080000043</v>
      </c>
      <c r="E27" s="5">
        <f t="shared" ref="E27:F27" si="12">E25-E19</f>
        <v>9262615.300000079</v>
      </c>
      <c r="F27" s="5">
        <f t="shared" si="12"/>
        <v>366102113.51999986</v>
      </c>
    </row>
    <row r="28" spans="1:6" ht="12" customHeight="1" thickBot="1" x14ac:dyDescent="0.3">
      <c r="A28" s="9"/>
      <c r="B28" s="10"/>
      <c r="C28" s="11"/>
      <c r="D28" s="11"/>
      <c r="E28" s="12"/>
      <c r="F28" s="12"/>
    </row>
    <row r="29" spans="1:6" ht="12" customHeight="1" thickBot="1" x14ac:dyDescent="0.3">
      <c r="A29" s="63"/>
      <c r="B29" s="63"/>
      <c r="C29" s="63"/>
      <c r="D29" s="63"/>
      <c r="E29" s="63"/>
      <c r="F29" s="63"/>
    </row>
    <row r="30" spans="1:6" ht="24" customHeight="1" thickBot="1" x14ac:dyDescent="0.3">
      <c r="A30" s="64" t="s">
        <v>20</v>
      </c>
      <c r="B30" s="65"/>
      <c r="C30" s="13" t="s">
        <v>21</v>
      </c>
      <c r="D30" s="35" t="s">
        <v>43</v>
      </c>
      <c r="E30" s="13" t="s">
        <v>3</v>
      </c>
      <c r="F30" s="13" t="s">
        <v>22</v>
      </c>
    </row>
    <row r="31" spans="1:6" ht="12" customHeight="1" x14ac:dyDescent="0.25">
      <c r="A31" s="26"/>
      <c r="B31" s="4"/>
      <c r="C31" s="4"/>
      <c r="D31" s="4"/>
      <c r="E31" s="4"/>
      <c r="F31" s="4"/>
    </row>
    <row r="32" spans="1:6" ht="12" customHeight="1" x14ac:dyDescent="0.25">
      <c r="A32" s="66"/>
      <c r="B32" s="6" t="s">
        <v>23</v>
      </c>
      <c r="C32" s="8">
        <f>C33+C34</f>
        <v>12396414.73</v>
      </c>
      <c r="D32" s="8">
        <f>D33+D34</f>
        <v>13181542.810000001</v>
      </c>
      <c r="E32" s="8">
        <f t="shared" ref="E32:F32" si="13">E33+E34</f>
        <v>13181542.810000001</v>
      </c>
      <c r="F32" s="8">
        <f t="shared" si="13"/>
        <v>13181542.810000001</v>
      </c>
    </row>
    <row r="33" spans="1:6" ht="12" customHeight="1" x14ac:dyDescent="0.25">
      <c r="A33" s="66"/>
      <c r="B33" s="7" t="s">
        <v>24</v>
      </c>
      <c r="C33" s="37">
        <v>0</v>
      </c>
      <c r="D33" s="37">
        <v>0</v>
      </c>
      <c r="E33" s="37">
        <v>0</v>
      </c>
      <c r="F33" s="37">
        <v>0</v>
      </c>
    </row>
    <row r="34" spans="1:6" ht="12" customHeight="1" x14ac:dyDescent="0.25">
      <c r="A34" s="66"/>
      <c r="B34" s="7" t="s">
        <v>25</v>
      </c>
      <c r="C34" s="37">
        <v>12396414.73</v>
      </c>
      <c r="D34" s="37">
        <v>13181542.810000001</v>
      </c>
      <c r="E34" s="37">
        <v>13181542.810000001</v>
      </c>
      <c r="F34" s="37">
        <v>13181542.810000001</v>
      </c>
    </row>
    <row r="35" spans="1:6" ht="12" customHeight="1" x14ac:dyDescent="0.25">
      <c r="A35" s="27"/>
      <c r="B35" s="6"/>
      <c r="C35" s="36"/>
      <c r="D35" s="36"/>
      <c r="E35" s="36"/>
      <c r="F35" s="36"/>
    </row>
    <row r="36" spans="1:6" ht="12" customHeight="1" x14ac:dyDescent="0.25">
      <c r="A36" s="27"/>
      <c r="B36" s="6" t="s">
        <v>26</v>
      </c>
      <c r="C36" s="14">
        <f>C27+C32</f>
        <v>59751204.609999999</v>
      </c>
      <c r="D36" s="14">
        <f>D27+D32</f>
        <v>-79868785.270000041</v>
      </c>
      <c r="E36" s="14">
        <f t="shared" ref="E36:F36" si="14">E27+E32</f>
        <v>22444158.110000081</v>
      </c>
      <c r="F36" s="14">
        <f t="shared" si="14"/>
        <v>379283656.32999986</v>
      </c>
    </row>
    <row r="37" spans="1:6" ht="12" customHeight="1" thickBot="1" x14ac:dyDescent="0.3">
      <c r="A37" s="15"/>
      <c r="B37" s="10"/>
      <c r="C37" s="16"/>
      <c r="D37" s="16"/>
      <c r="E37" s="10"/>
      <c r="F37" s="10"/>
    </row>
    <row r="39" spans="1:6" ht="12" customHeight="1" thickBot="1" x14ac:dyDescent="0.3"/>
    <row r="40" spans="1:6" ht="12" customHeight="1" x14ac:dyDescent="0.25">
      <c r="A40" s="52" t="s">
        <v>20</v>
      </c>
      <c r="B40" s="53"/>
      <c r="C40" s="56" t="s">
        <v>27</v>
      </c>
      <c r="D40" s="56" t="s">
        <v>43</v>
      </c>
      <c r="E40" s="50" t="s">
        <v>3</v>
      </c>
      <c r="F40" s="24" t="s">
        <v>4</v>
      </c>
    </row>
    <row r="41" spans="1:6" ht="12" customHeight="1" thickBot="1" x14ac:dyDescent="0.3">
      <c r="A41" s="54"/>
      <c r="B41" s="55"/>
      <c r="C41" s="57"/>
      <c r="D41" s="57"/>
      <c r="E41" s="51"/>
      <c r="F41" s="25" t="s">
        <v>22</v>
      </c>
    </row>
    <row r="42" spans="1:6" ht="12" customHeight="1" x14ac:dyDescent="0.25">
      <c r="A42" s="28"/>
      <c r="B42" s="17"/>
      <c r="C42" s="18"/>
      <c r="D42" s="18"/>
      <c r="E42" s="17"/>
      <c r="F42" s="17"/>
    </row>
    <row r="43" spans="1:6" ht="12" customHeight="1" x14ac:dyDescent="0.25">
      <c r="A43" s="29"/>
      <c r="B43" s="30" t="s">
        <v>28</v>
      </c>
      <c r="C43" s="18">
        <f>C44+C45</f>
        <v>0</v>
      </c>
      <c r="D43" s="18">
        <f>D44+D45</f>
        <v>0</v>
      </c>
      <c r="E43" s="18">
        <f t="shared" ref="E43:F43" si="15">E44+E45</f>
        <v>0</v>
      </c>
      <c r="F43" s="18">
        <f t="shared" si="15"/>
        <v>0</v>
      </c>
    </row>
    <row r="44" spans="1:6" ht="12" customHeight="1" x14ac:dyDescent="0.25">
      <c r="A44" s="44"/>
      <c r="B44" s="19" t="s">
        <v>29</v>
      </c>
      <c r="C44" s="20">
        <f>C60</f>
        <v>0</v>
      </c>
      <c r="D44" s="20">
        <f>D60</f>
        <v>0</v>
      </c>
      <c r="E44" s="20">
        <f t="shared" ref="E44:F44" si="16">E60</f>
        <v>0</v>
      </c>
      <c r="F44" s="20">
        <f t="shared" si="16"/>
        <v>0</v>
      </c>
    </row>
    <row r="45" spans="1:6" ht="12" customHeight="1" x14ac:dyDescent="0.25">
      <c r="A45" s="44"/>
      <c r="B45" s="19" t="s">
        <v>30</v>
      </c>
      <c r="C45" s="20">
        <f>C79</f>
        <v>0</v>
      </c>
      <c r="D45" s="20">
        <f>D79</f>
        <v>0</v>
      </c>
      <c r="E45" s="20">
        <f t="shared" ref="E45:F45" si="17">E79</f>
        <v>0</v>
      </c>
      <c r="F45" s="20">
        <f t="shared" si="17"/>
        <v>0</v>
      </c>
    </row>
    <row r="46" spans="1:6" ht="12" customHeight="1" x14ac:dyDescent="0.25">
      <c r="A46" s="45"/>
      <c r="B46" s="30" t="s">
        <v>31</v>
      </c>
      <c r="C46" s="20">
        <f>C47+C48</f>
        <v>47354789.880000003</v>
      </c>
      <c r="D46" s="20">
        <f>D47+D48</f>
        <v>47354789.880000003</v>
      </c>
      <c r="E46" s="20">
        <f t="shared" ref="E46:F46" si="18">E47+E48</f>
        <v>47354789.880000003</v>
      </c>
      <c r="F46" s="20">
        <f t="shared" si="18"/>
        <v>47354789.880000003</v>
      </c>
    </row>
    <row r="47" spans="1:6" ht="12" customHeight="1" x14ac:dyDescent="0.25">
      <c r="A47" s="45"/>
      <c r="B47" s="19" t="s">
        <v>32</v>
      </c>
      <c r="C47" s="20">
        <f>C61</f>
        <v>0</v>
      </c>
      <c r="D47" s="20">
        <f>D61</f>
        <v>0</v>
      </c>
      <c r="E47" s="20">
        <f t="shared" ref="E47:F47" si="19">E61</f>
        <v>0</v>
      </c>
      <c r="F47" s="20">
        <f t="shared" si="19"/>
        <v>0</v>
      </c>
    </row>
    <row r="48" spans="1:6" ht="12" customHeight="1" x14ac:dyDescent="0.25">
      <c r="A48" s="45"/>
      <c r="B48" s="19" t="s">
        <v>33</v>
      </c>
      <c r="C48" s="20">
        <f>C80</f>
        <v>47354789.880000003</v>
      </c>
      <c r="D48" s="20">
        <f>D80</f>
        <v>47354789.880000003</v>
      </c>
      <c r="E48" s="20">
        <f t="shared" ref="E48:F48" si="20">E80</f>
        <v>47354789.880000003</v>
      </c>
      <c r="F48" s="20">
        <f t="shared" si="20"/>
        <v>47354789.880000003</v>
      </c>
    </row>
    <row r="49" spans="1:6" ht="12" customHeight="1" x14ac:dyDescent="0.25">
      <c r="A49" s="29"/>
      <c r="B49" s="30"/>
      <c r="C49" s="18"/>
      <c r="D49" s="18"/>
      <c r="E49" s="17"/>
      <c r="F49" s="17"/>
    </row>
    <row r="50" spans="1:6" ht="12" customHeight="1" x14ac:dyDescent="0.25">
      <c r="A50" s="45"/>
      <c r="B50" s="60" t="s">
        <v>34</v>
      </c>
      <c r="C50" s="58">
        <f>C43-C46</f>
        <v>-47354789.880000003</v>
      </c>
      <c r="D50" s="58">
        <f>D43-D46</f>
        <v>-47354789.880000003</v>
      </c>
      <c r="E50" s="58">
        <f t="shared" ref="E50:F50" si="21">E43-E46</f>
        <v>-47354789.880000003</v>
      </c>
      <c r="F50" s="58">
        <f t="shared" si="21"/>
        <v>-47354789.880000003</v>
      </c>
    </row>
    <row r="51" spans="1:6" ht="12" customHeight="1" thickBot="1" x14ac:dyDescent="0.3">
      <c r="A51" s="46"/>
      <c r="B51" s="61"/>
      <c r="C51" s="59"/>
      <c r="D51" s="59"/>
      <c r="E51" s="59"/>
      <c r="F51" s="59"/>
    </row>
    <row r="53" spans="1:6" ht="12" customHeight="1" thickBot="1" x14ac:dyDescent="0.3"/>
    <row r="54" spans="1:6" ht="12" customHeight="1" x14ac:dyDescent="0.25">
      <c r="A54" s="52" t="s">
        <v>20</v>
      </c>
      <c r="B54" s="53"/>
      <c r="C54" s="24" t="s">
        <v>2</v>
      </c>
      <c r="D54" s="56" t="s">
        <v>43</v>
      </c>
      <c r="E54" s="50" t="s">
        <v>3</v>
      </c>
      <c r="F54" s="24" t="s">
        <v>4</v>
      </c>
    </row>
    <row r="55" spans="1:6" ht="12" customHeight="1" thickBot="1" x14ac:dyDescent="0.3">
      <c r="A55" s="54"/>
      <c r="B55" s="55"/>
      <c r="C55" s="25" t="s">
        <v>21</v>
      </c>
      <c r="D55" s="57"/>
      <c r="E55" s="51"/>
      <c r="F55" s="25" t="s">
        <v>22</v>
      </c>
    </row>
    <row r="56" spans="1:6" ht="12" customHeight="1" x14ac:dyDescent="0.25">
      <c r="A56" s="47"/>
      <c r="B56" s="48"/>
      <c r="C56" s="18"/>
      <c r="D56" s="18"/>
      <c r="E56" s="17"/>
      <c r="F56" s="17"/>
    </row>
    <row r="57" spans="1:6" ht="12" customHeight="1" x14ac:dyDescent="0.25">
      <c r="A57" s="44"/>
      <c r="B57" s="49" t="s">
        <v>35</v>
      </c>
      <c r="C57" s="43">
        <f>1516900771-81944802</f>
        <v>1434955969</v>
      </c>
      <c r="D57" s="43">
        <f>2413313560.86-12470467-161545021-473202456-138098556.17-2306561.79</f>
        <v>1625690498.9000001</v>
      </c>
      <c r="E57" s="43">
        <f>2365908773.11-12470467-161545020-473202456-136784920.08-2806562</f>
        <v>1579099348.0300002</v>
      </c>
      <c r="F57" s="43">
        <f>2356831434.21-12470467-161545020-473202456-129784920.08-740000</f>
        <v>1579088571.1300001</v>
      </c>
    </row>
    <row r="58" spans="1:6" ht="12" customHeight="1" x14ac:dyDescent="0.25">
      <c r="A58" s="44"/>
      <c r="B58" s="49"/>
      <c r="C58" s="43"/>
      <c r="D58" s="43"/>
      <c r="E58" s="43"/>
      <c r="F58" s="43"/>
    </row>
    <row r="59" spans="1:6" ht="12" customHeight="1" x14ac:dyDescent="0.25">
      <c r="A59" s="44"/>
      <c r="B59" s="21" t="s">
        <v>36</v>
      </c>
      <c r="C59" s="38">
        <f>C60-C61</f>
        <v>0</v>
      </c>
      <c r="D59" s="38">
        <f>D60-D61</f>
        <v>0</v>
      </c>
      <c r="E59" s="38">
        <f t="shared" ref="E59:F59" si="22">E60-E61</f>
        <v>0</v>
      </c>
      <c r="F59" s="38">
        <f t="shared" si="22"/>
        <v>0</v>
      </c>
    </row>
    <row r="60" spans="1:6" ht="12" customHeight="1" x14ac:dyDescent="0.25">
      <c r="A60" s="44"/>
      <c r="B60" s="19" t="s">
        <v>29</v>
      </c>
      <c r="C60" s="38">
        <v>0</v>
      </c>
      <c r="D60" s="38">
        <v>0</v>
      </c>
      <c r="E60" s="38">
        <v>0</v>
      </c>
      <c r="F60" s="38">
        <v>0</v>
      </c>
    </row>
    <row r="61" spans="1:6" ht="12" customHeight="1" x14ac:dyDescent="0.25">
      <c r="A61" s="44"/>
      <c r="B61" s="19" t="s">
        <v>32</v>
      </c>
      <c r="C61" s="38"/>
      <c r="D61" s="38"/>
      <c r="E61" s="38"/>
      <c r="F61" s="38"/>
    </row>
    <row r="62" spans="1:6" ht="12" customHeight="1" x14ac:dyDescent="0.25">
      <c r="A62" s="44"/>
      <c r="B62" s="34"/>
      <c r="C62" s="38"/>
      <c r="D62" s="38"/>
      <c r="E62" s="38"/>
      <c r="F62" s="38"/>
    </row>
    <row r="63" spans="1:6" ht="12" customHeight="1" x14ac:dyDescent="0.25">
      <c r="A63" s="28"/>
      <c r="B63" s="34" t="s">
        <v>12</v>
      </c>
      <c r="C63" s="39">
        <v>1434955969</v>
      </c>
      <c r="D63" s="39">
        <v>1515727878.6700001</v>
      </c>
      <c r="E63" s="39">
        <v>1538699271.22</v>
      </c>
      <c r="F63" s="39">
        <v>1330654019.24</v>
      </c>
    </row>
    <row r="64" spans="1:6" ht="12" customHeight="1" x14ac:dyDescent="0.25">
      <c r="A64" s="28"/>
      <c r="B64" s="34"/>
      <c r="C64" s="39"/>
      <c r="D64" s="39"/>
      <c r="E64" s="39"/>
      <c r="F64" s="39"/>
    </row>
    <row r="65" spans="1:6" ht="12" customHeight="1" x14ac:dyDescent="0.25">
      <c r="A65" s="28"/>
      <c r="B65" s="34" t="s">
        <v>15</v>
      </c>
      <c r="C65" s="39">
        <v>0</v>
      </c>
      <c r="D65" s="39">
        <v>0</v>
      </c>
      <c r="E65" s="39">
        <v>0</v>
      </c>
      <c r="F65" s="39">
        <v>0</v>
      </c>
    </row>
    <row r="66" spans="1:6" ht="12" customHeight="1" x14ac:dyDescent="0.25">
      <c r="A66" s="28"/>
      <c r="B66" s="34"/>
      <c r="C66" s="18"/>
      <c r="D66" s="18"/>
      <c r="E66" s="18"/>
      <c r="F66" s="18"/>
    </row>
    <row r="67" spans="1:6" ht="12" customHeight="1" x14ac:dyDescent="0.25">
      <c r="A67" s="45"/>
      <c r="B67" s="22" t="s">
        <v>37</v>
      </c>
      <c r="C67" s="31">
        <f>C57+C59-C63-C65</f>
        <v>0</v>
      </c>
      <c r="D67" s="31">
        <f>D57+D59-D63-D65</f>
        <v>109962620.23000002</v>
      </c>
      <c r="E67" s="31">
        <f t="shared" ref="E67:F67" si="23">E57+E59-E63-E65</f>
        <v>40400076.810000181</v>
      </c>
      <c r="F67" s="31">
        <f t="shared" si="23"/>
        <v>248434551.8900001</v>
      </c>
    </row>
    <row r="68" spans="1:6" ht="12" customHeight="1" x14ac:dyDescent="0.25">
      <c r="A68" s="45"/>
      <c r="B68" s="22"/>
      <c r="C68" s="31"/>
      <c r="D68" s="31"/>
      <c r="E68" s="31"/>
      <c r="F68" s="31"/>
    </row>
    <row r="69" spans="1:6" ht="12" customHeight="1" x14ac:dyDescent="0.25">
      <c r="A69" s="45"/>
      <c r="B69" s="22" t="s">
        <v>38</v>
      </c>
      <c r="C69" s="31">
        <f>C67-C59</f>
        <v>0</v>
      </c>
      <c r="D69" s="31">
        <f>D67-D59</f>
        <v>109962620.23000002</v>
      </c>
      <c r="E69" s="31">
        <f t="shared" ref="E69:F69" si="24">E67-E59</f>
        <v>40400076.810000181</v>
      </c>
      <c r="F69" s="31">
        <f t="shared" si="24"/>
        <v>248434551.8900001</v>
      </c>
    </row>
    <row r="70" spans="1:6" ht="12" customHeight="1" thickBot="1" x14ac:dyDescent="0.3">
      <c r="A70" s="46"/>
      <c r="B70" s="23"/>
      <c r="C70" s="32"/>
      <c r="D70" s="32"/>
      <c r="E70" s="33"/>
      <c r="F70" s="33"/>
    </row>
    <row r="72" spans="1:6" ht="12" customHeight="1" thickBot="1" x14ac:dyDescent="0.3"/>
    <row r="73" spans="1:6" ht="12" customHeight="1" x14ac:dyDescent="0.25">
      <c r="A73" s="52" t="s">
        <v>20</v>
      </c>
      <c r="B73" s="53"/>
      <c r="C73" s="56" t="s">
        <v>27</v>
      </c>
      <c r="D73" s="56" t="s">
        <v>43</v>
      </c>
      <c r="E73" s="50" t="s">
        <v>3</v>
      </c>
      <c r="F73" s="24" t="s">
        <v>4</v>
      </c>
    </row>
    <row r="74" spans="1:6" ht="12" customHeight="1" thickBot="1" x14ac:dyDescent="0.3">
      <c r="A74" s="54"/>
      <c r="B74" s="55"/>
      <c r="C74" s="57"/>
      <c r="D74" s="57"/>
      <c r="E74" s="51"/>
      <c r="F74" s="25" t="s">
        <v>22</v>
      </c>
    </row>
    <row r="75" spans="1:6" ht="12" customHeight="1" x14ac:dyDescent="0.25">
      <c r="A75" s="47"/>
      <c r="B75" s="48"/>
      <c r="C75" s="18"/>
      <c r="D75" s="18"/>
      <c r="E75" s="17"/>
      <c r="F75" s="17"/>
    </row>
    <row r="76" spans="1:6" ht="12" customHeight="1" x14ac:dyDescent="0.25">
      <c r="A76" s="44"/>
      <c r="B76" s="49" t="s">
        <v>9</v>
      </c>
      <c r="C76" s="43">
        <f>81944802+169867333+434895207</f>
        <v>686707342</v>
      </c>
      <c r="D76" s="43">
        <f>12470467+161545021+473202456</f>
        <v>647217944</v>
      </c>
      <c r="E76" s="43">
        <f>12470467+161545020+473202456+136784920.08+2806562</f>
        <v>786809425.08000004</v>
      </c>
      <c r="F76" s="43">
        <f>12470467+161545020+473202456+129784920.08+740000</f>
        <v>777742863.08000004</v>
      </c>
    </row>
    <row r="77" spans="1:6" ht="12" customHeight="1" x14ac:dyDescent="0.25">
      <c r="A77" s="44"/>
      <c r="B77" s="49"/>
      <c r="C77" s="43"/>
      <c r="D77" s="43"/>
      <c r="E77" s="43"/>
      <c r="F77" s="43"/>
    </row>
    <row r="78" spans="1:6" ht="12" customHeight="1" x14ac:dyDescent="0.25">
      <c r="A78" s="44"/>
      <c r="B78" s="34" t="s">
        <v>39</v>
      </c>
      <c r="C78" s="38">
        <f>C79-C80</f>
        <v>-47354789.880000003</v>
      </c>
      <c r="D78" s="38">
        <f>D79-D80</f>
        <v>-47354789.880000003</v>
      </c>
      <c r="E78" s="38">
        <f t="shared" ref="E78:F78" si="25">E79-E80</f>
        <v>-47354789.880000003</v>
      </c>
      <c r="F78" s="38">
        <f t="shared" si="25"/>
        <v>-47354789.880000003</v>
      </c>
    </row>
    <row r="79" spans="1:6" ht="12" customHeight="1" x14ac:dyDescent="0.25">
      <c r="A79" s="44"/>
      <c r="B79" s="19" t="s">
        <v>30</v>
      </c>
      <c r="C79" s="38"/>
      <c r="D79" s="38"/>
      <c r="E79" s="38"/>
      <c r="F79" s="38"/>
    </row>
    <row r="80" spans="1:6" ht="12" customHeight="1" x14ac:dyDescent="0.25">
      <c r="A80" s="44"/>
      <c r="B80" s="19" t="s">
        <v>33</v>
      </c>
      <c r="C80" s="38">
        <v>47354789.880000003</v>
      </c>
      <c r="D80" s="38">
        <v>47354789.880000003</v>
      </c>
      <c r="E80" s="38">
        <v>47354789.880000003</v>
      </c>
      <c r="F80" s="38">
        <v>47354789.880000003</v>
      </c>
    </row>
    <row r="81" spans="1:6" ht="12" customHeight="1" x14ac:dyDescent="0.25">
      <c r="A81" s="44"/>
      <c r="B81" s="34"/>
      <c r="C81" s="38"/>
      <c r="D81" s="38"/>
      <c r="E81" s="38"/>
      <c r="F81" s="38"/>
    </row>
    <row r="82" spans="1:6" ht="12" customHeight="1" x14ac:dyDescent="0.25">
      <c r="A82" s="28"/>
      <c r="B82" s="34" t="s">
        <v>40</v>
      </c>
      <c r="C82" s="39">
        <f>604762540+81944802-47354789.88</f>
        <v>639352552.12</v>
      </c>
      <c r="D82" s="39">
        <f>2413313560.86-1515727878.67-47354789.88</f>
        <v>850230892.31000006</v>
      </c>
      <c r="E82" s="39">
        <f>808078566.35+57223110.12-47354789.88</f>
        <v>817946886.59000003</v>
      </c>
      <c r="F82" s="39">
        <f>670173079.54+37257011.79-47354789.88</f>
        <v>660075301.44999993</v>
      </c>
    </row>
    <row r="83" spans="1:6" ht="12" customHeight="1" x14ac:dyDescent="0.25">
      <c r="A83" s="28"/>
      <c r="B83" s="34"/>
      <c r="C83" s="39"/>
      <c r="D83" s="39"/>
      <c r="E83" s="39"/>
      <c r="F83" s="39"/>
    </row>
    <row r="84" spans="1:6" ht="12" customHeight="1" x14ac:dyDescent="0.25">
      <c r="A84" s="28"/>
      <c r="B84" s="34" t="s">
        <v>16</v>
      </c>
      <c r="C84" s="39">
        <v>0</v>
      </c>
      <c r="D84" s="39">
        <v>0</v>
      </c>
      <c r="E84" s="39">
        <v>0</v>
      </c>
      <c r="F84" s="39">
        <v>0</v>
      </c>
    </row>
    <row r="85" spans="1:6" ht="12" customHeight="1" x14ac:dyDescent="0.25">
      <c r="A85" s="28"/>
      <c r="B85" s="34"/>
      <c r="C85" s="39"/>
      <c r="D85" s="39"/>
      <c r="E85" s="39"/>
      <c r="F85" s="39"/>
    </row>
    <row r="86" spans="1:6" ht="12" customHeight="1" x14ac:dyDescent="0.25">
      <c r="A86" s="45"/>
      <c r="B86" s="22" t="s">
        <v>41</v>
      </c>
      <c r="C86" s="31">
        <f>C76+C78-C82+C84</f>
        <v>0</v>
      </c>
      <c r="D86" s="31">
        <f>D76+D78-D82+D84</f>
        <v>-250367738.19000006</v>
      </c>
      <c r="E86" s="31">
        <f t="shared" ref="E86:F86" si="26">E76+E78-E82+E84</f>
        <v>-78492251.389999986</v>
      </c>
      <c r="F86" s="31">
        <f t="shared" si="26"/>
        <v>70312771.750000119</v>
      </c>
    </row>
    <row r="87" spans="1:6" ht="12" customHeight="1" x14ac:dyDescent="0.25">
      <c r="A87" s="45"/>
      <c r="B87" s="22"/>
      <c r="C87" s="31"/>
      <c r="D87" s="31"/>
      <c r="E87" s="31"/>
      <c r="F87" s="31"/>
    </row>
    <row r="88" spans="1:6" ht="12" customHeight="1" x14ac:dyDescent="0.25">
      <c r="A88" s="45"/>
      <c r="B88" s="22" t="s">
        <v>42</v>
      </c>
      <c r="C88" s="31">
        <f>C86-C78</f>
        <v>47354789.880000003</v>
      </c>
      <c r="D88" s="31">
        <f>D86-D78</f>
        <v>-203012948.31000006</v>
      </c>
      <c r="E88" s="31">
        <f t="shared" ref="E88:F88" si="27">E86-E78</f>
        <v>-31137461.509999983</v>
      </c>
      <c r="F88" s="31">
        <f t="shared" si="27"/>
        <v>117667561.63000011</v>
      </c>
    </row>
    <row r="89" spans="1:6" ht="12" customHeight="1" thickBot="1" x14ac:dyDescent="0.3">
      <c r="A89" s="46"/>
      <c r="B89" s="23"/>
      <c r="C89" s="32"/>
      <c r="D89" s="32"/>
      <c r="E89" s="33"/>
      <c r="F89" s="33"/>
    </row>
  </sheetData>
  <mergeCells count="48">
    <mergeCell ref="A7:B8"/>
    <mergeCell ref="D7:D8"/>
    <mergeCell ref="E7:E8"/>
    <mergeCell ref="B2:E2"/>
    <mergeCell ref="B3:E3"/>
    <mergeCell ref="B4:E4"/>
    <mergeCell ref="B5:E5"/>
    <mergeCell ref="A23:A26"/>
    <mergeCell ref="A29:F29"/>
    <mergeCell ref="A30:B30"/>
    <mergeCell ref="A32:A34"/>
    <mergeCell ref="A40:B41"/>
    <mergeCell ref="C40:C41"/>
    <mergeCell ref="D40:D41"/>
    <mergeCell ref="E40:E41"/>
    <mergeCell ref="A44:A45"/>
    <mergeCell ref="A46:A48"/>
    <mergeCell ref="A50:A51"/>
    <mergeCell ref="B50:B51"/>
    <mergeCell ref="C50:C51"/>
    <mergeCell ref="F57:F58"/>
    <mergeCell ref="E50:E51"/>
    <mergeCell ref="F50:F51"/>
    <mergeCell ref="A54:B55"/>
    <mergeCell ref="D54:D55"/>
    <mergeCell ref="E54:E55"/>
    <mergeCell ref="A56:B56"/>
    <mergeCell ref="D50:D51"/>
    <mergeCell ref="E73:E74"/>
    <mergeCell ref="A57:A58"/>
    <mergeCell ref="B57:B58"/>
    <mergeCell ref="C57:C58"/>
    <mergeCell ref="D57:D58"/>
    <mergeCell ref="E57:E58"/>
    <mergeCell ref="A59:A62"/>
    <mergeCell ref="A67:A70"/>
    <mergeCell ref="A73:B74"/>
    <mergeCell ref="C73:C74"/>
    <mergeCell ref="D73:D74"/>
    <mergeCell ref="F76:F77"/>
    <mergeCell ref="A78:A81"/>
    <mergeCell ref="A86:A89"/>
    <mergeCell ref="A75:B75"/>
    <mergeCell ref="A76:A77"/>
    <mergeCell ref="B76:B77"/>
    <mergeCell ref="C76:C77"/>
    <mergeCell ref="D76:D77"/>
    <mergeCell ref="E76:E77"/>
  </mergeCells>
  <printOptions horizontalCentered="1"/>
  <pageMargins left="0.70866141732283472" right="0.70866141732283472" top="0.55118110236220474" bottom="0.74803149606299213" header="0.31496062992125984" footer="0.31496062992125984"/>
  <pageSetup scale="67" orientation="portrait" r:id="rId1"/>
  <headerFooter>
    <oddFooter>&amp;R&amp;P /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(Anexo4) (4)</vt:lpstr>
    </vt:vector>
  </TitlesOfParts>
  <Company>H. Ayuntamiento de Morelia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Zamacona Hernandez</dc:creator>
  <cp:lastModifiedBy>Gustavo Valdes López</cp:lastModifiedBy>
  <cp:lastPrinted>2019-03-29T21:23:23Z</cp:lastPrinted>
  <dcterms:created xsi:type="dcterms:W3CDTF">2018-04-20T19:34:52Z</dcterms:created>
  <dcterms:modified xsi:type="dcterms:W3CDTF">2019-05-02T14:56:30Z</dcterms:modified>
</cp:coreProperties>
</file>